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Расходы!$A$1:$D$26</definedName>
  </definedNames>
  <calcPr calcId="125725"/>
</workbook>
</file>

<file path=xl/calcChain.xml><?xml version="1.0" encoding="utf-8"?>
<calcChain xmlns="http://schemas.openxmlformats.org/spreadsheetml/2006/main">
  <c r="D24" i="2"/>
  <c r="C24"/>
  <c r="C10"/>
  <c r="C15"/>
  <c r="D5"/>
  <c r="C5"/>
  <c r="D15"/>
  <c r="D13" l="1"/>
  <c r="D19"/>
  <c r="D11"/>
  <c r="C13"/>
  <c r="C19"/>
  <c r="C7" i="1"/>
  <c r="D7"/>
  <c r="D4" i="2" l="1"/>
  <c r="I5" i="3" s="1"/>
  <c r="D7" s="1"/>
  <c r="C11" i="2"/>
  <c r="C4" s="1"/>
  <c r="H5" i="3" l="1"/>
  <c r="C8" s="1"/>
  <c r="D5"/>
  <c r="D8"/>
  <c r="C7" l="1"/>
  <c r="C5"/>
</calcChain>
</file>

<file path=xl/sharedStrings.xml><?xml version="1.0" encoding="utf-8"?>
<sst xmlns="http://schemas.openxmlformats.org/spreadsheetml/2006/main" count="101" uniqueCount="85">
  <si>
    <t>Наименование показателя</t>
  </si>
  <si>
    <t>Доходы бюджета - ИТОГО</t>
  </si>
  <si>
    <t>Расходы бюджета - ИТОГО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</si>
  <si>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</si>
  <si>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</si>
  <si>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</si>
  <si>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</si>
  <si>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</si>
  <si>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</si>
  <si>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</si>
  <si>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</si>
  <si>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</si>
  <si>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</si>
  <si>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</si>
  <si>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</si>
  <si>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</si>
  <si>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</si>
  <si>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</si>
  <si>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</si>
  <si>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</si>
  <si>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</si>
  <si>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</si>
  <si>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</si>
  <si>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</si>
  <si>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</si>
  <si>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</si>
  <si>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</si>
  <si>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</si>
  <si>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</si>
  <si>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</si>
  <si>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</si>
  <si>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</si>
  <si>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</si>
  <si>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</si>
  <si>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</si>
  <si>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</si>
  <si>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</si>
  <si>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</si>
  <si>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</si>
  <si>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</si>
  <si>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</si>
  <si>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</si>
  <si>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</si>
  <si>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</si>
  <si>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</si>
  <si>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</si>
  <si>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</si>
  <si>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</si>
  <si>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</si>
  <si>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</si>
  <si>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</si>
  <si>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</si>
  <si>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</si>
  <si>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</si>
  <si>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</si>
  <si>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</si>
  <si>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</si>
  <si>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</si>
  <si>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</si>
  <si>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</si>
  <si>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</si>
  <si>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</si>
  <si>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</si>
  <si>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</si>
  <si>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</si>
  <si>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</si>
  <si>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экономики</t>
  </si>
  <si>
    <t>000 0412 0000000 000 000</t>
  </si>
  <si>
    <t>Культура</t>
  </si>
  <si>
    <t>000 0801 0000000 000 000</t>
  </si>
  <si>
    <t xml:space="preserve">КУЛЬТУРА </t>
  </si>
  <si>
    <t>000 0800 0000000 000 000</t>
  </si>
  <si>
    <t>НАЦИОНАЛЬНАЯ  БЕЗОПАСНОСТЬ И ПРАВООХРАНИТЕЛЬНАЯ И ДЕЯТЕЛЬНОСТЬ</t>
  </si>
  <si>
    <t>000 0300 0000000 000 000</t>
  </si>
  <si>
    <t>000 1403 0000000 000 000</t>
  </si>
  <si>
    <t>МЕЖБЮДЖЕТНЫЕ ТРАНСФЕРТЫ ОБЩЕГО ХАРАКТЕРА</t>
  </si>
  <si>
    <t>Прочие межбюджетные трансферты общего характера</t>
  </si>
  <si>
    <t>000 1000 0000000 000 000</t>
  </si>
  <si>
    <t>000 0402 0000000 000 000</t>
  </si>
  <si>
    <t>Водное хозяйство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</si>
  <si>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                                                                                         на 1 октября  2021 год</t>
  </si>
  <si>
    <t>000 1003 0000000 000 000</t>
  </si>
  <si>
    <t>Мероприятия в области социальной политики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</si>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</sst>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" fontId="19" fillId="0" borderId="26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49" fontId="20" fillId="24" borderId="31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wrapText="1"/>
    </xf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Alignment="1">
      <alignment wrapText="1"/>
    </xf>
    <xf numFmtId="49" fontId="20" fillId="24" borderId="13" xfId="0" applyNumberFormat="1" applyFont="1" applyFill="1" applyBorder="1" applyAlignment="1">
      <alignment horizontal="center" vertical="center"/>
    </xf>
    <xf numFmtId="49" fontId="20" fillId="24" borderId="14" xfId="0" applyNumberFormat="1" applyFont="1" applyFill="1" applyBorder="1" applyAlignment="1">
      <alignment horizontal="center" vertical="center"/>
    </xf>
    <xf numFmtId="49" fontId="19" fillId="0" borderId="36" xfId="0" applyNumberFormat="1" applyFont="1" applyBorder="1" applyAlignment="1">
      <alignment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40" xfId="0" applyNumberFormat="1" applyFont="1" applyFill="1" applyBorder="1" applyAlignment="1">
      <alignment horizontal="right" vertical="center" wrapText="1"/>
    </xf>
    <xf numFmtId="49" fontId="19" fillId="0" borderId="41" xfId="0" applyNumberFormat="1" applyFont="1" applyBorder="1" applyAlignment="1">
      <alignment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4" xfId="0" applyNumberFormat="1" applyFont="1" applyBorder="1" applyAlignment="1" applyProtection="1">
      <alignment horizontal="right" vertical="center" wrapText="1"/>
    </xf>
    <xf numFmtId="49" fontId="19" fillId="24" borderId="0" xfId="0" applyNumberFormat="1" applyFont="1" applyFill="1"/>
    <xf numFmtId="49" fontId="20" fillId="24" borderId="0" xfId="0" applyNumberFormat="1" applyFont="1" applyFill="1"/>
    <xf numFmtId="49" fontId="20" fillId="24" borderId="25" xfId="0" applyNumberFormat="1" applyFont="1" applyFill="1" applyBorder="1" applyAlignment="1">
      <alignment horizontal="center" vertical="center"/>
    </xf>
    <xf numFmtId="49" fontId="20" fillId="24" borderId="18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left" vertical="center"/>
    </xf>
    <xf numFmtId="49" fontId="20" fillId="24" borderId="18" xfId="0" applyNumberFormat="1" applyFont="1" applyFill="1" applyBorder="1" applyAlignment="1">
      <alignment horizontal="center"/>
    </xf>
    <xf numFmtId="4" fontId="20" fillId="24" borderId="20" xfId="0" applyNumberFormat="1" applyFont="1" applyFill="1" applyBorder="1" applyAlignment="1">
      <alignment horizontal="right"/>
    </xf>
    <xf numFmtId="0" fontId="20" fillId="24" borderId="15" xfId="0" applyNumberFormat="1" applyFont="1" applyFill="1" applyBorder="1" applyAlignment="1">
      <alignment horizontal="left" vertical="center" wrapText="1" shrinkToFit="1"/>
    </xf>
    <xf numFmtId="49" fontId="20" fillId="24" borderId="16" xfId="0" applyNumberFormat="1" applyFont="1" applyFill="1" applyBorder="1" applyAlignment="1">
      <alignment horizontal="center" wrapText="1" shrinkToFit="1"/>
    </xf>
    <xf numFmtId="4" fontId="20" fillId="24" borderId="21" xfId="0" applyNumberFormat="1" applyFont="1" applyFill="1" applyBorder="1" applyAlignment="1">
      <alignment vertical="center" wrapText="1" shrinkToFit="1"/>
    </xf>
    <xf numFmtId="49" fontId="20" fillId="24" borderId="0" xfId="0" applyNumberFormat="1" applyFont="1" applyFill="1" applyAlignment="1">
      <alignment wrapText="1" shrinkToFit="1"/>
    </xf>
    <xf numFmtId="0" fontId="19" fillId="24" borderId="29" xfId="0" applyNumberFormat="1" applyFont="1" applyFill="1" applyBorder="1" applyAlignment="1">
      <alignment horizontal="left" vertical="center" wrapText="1" shrinkToFit="1"/>
    </xf>
    <xf numFmtId="49" fontId="19" fillId="24" borderId="11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27" xfId="0" applyNumberFormat="1" applyFont="1" applyFill="1" applyBorder="1" applyAlignment="1">
      <alignment horizontal="left" vertical="center" wrapText="1" shrinkToFit="1"/>
    </xf>
    <xf numFmtId="49" fontId="19" fillId="24" borderId="12" xfId="0" applyNumberFormat="1" applyFont="1" applyFill="1" applyBorder="1" applyAlignment="1">
      <alignment horizontal="center" wrapText="1" shrinkToFit="1"/>
    </xf>
    <xf numFmtId="4" fontId="19" fillId="0" borderId="26" xfId="0" applyNumberFormat="1" applyFont="1" applyBorder="1" applyAlignment="1" applyProtection="1">
      <alignment vertical="center" wrapText="1"/>
    </xf>
    <xf numFmtId="0" fontId="19" fillId="24" borderId="28" xfId="0" applyNumberFormat="1" applyFont="1" applyFill="1" applyBorder="1" applyAlignment="1">
      <alignment horizontal="left" vertical="center" wrapText="1" shrinkToFit="1"/>
    </xf>
    <xf numFmtId="49" fontId="19" fillId="24" borderId="24" xfId="0" applyNumberFormat="1" applyFont="1" applyFill="1" applyBorder="1" applyAlignment="1">
      <alignment horizontal="center" wrapText="1" shrinkToFit="1"/>
    </xf>
    <xf numFmtId="0" fontId="20" fillId="24" borderId="31" xfId="0" applyNumberFormat="1" applyFont="1" applyFill="1" applyBorder="1" applyAlignment="1">
      <alignment horizontal="left" vertical="center" wrapText="1" shrinkToFit="1"/>
    </xf>
    <xf numFmtId="4" fontId="20" fillId="24" borderId="16" xfId="0" applyNumberFormat="1" applyFont="1" applyFill="1" applyBorder="1" applyAlignment="1">
      <alignment vertical="center" wrapText="1" shrinkToFit="1"/>
    </xf>
    <xf numFmtId="0" fontId="19" fillId="24" borderId="31" xfId="0" applyNumberFormat="1" applyFont="1" applyFill="1" applyBorder="1" applyAlignment="1">
      <alignment horizontal="left" vertical="center" wrapText="1" shrinkToFit="1"/>
    </xf>
    <xf numFmtId="49" fontId="19" fillId="24" borderId="16" xfId="0" applyNumberFormat="1" applyFont="1" applyFill="1" applyBorder="1" applyAlignment="1">
      <alignment horizontal="center" wrapText="1" shrinkToFit="1"/>
    </xf>
    <xf numFmtId="49" fontId="20" fillId="0" borderId="31" xfId="0" applyNumberFormat="1" applyFont="1" applyBorder="1" applyAlignment="1" applyProtection="1">
      <alignment horizontal="left" vertical="center" wrapText="1"/>
    </xf>
    <xf numFmtId="49" fontId="19" fillId="24" borderId="32" xfId="0" applyNumberFormat="1" applyFont="1" applyFill="1" applyBorder="1" applyAlignment="1" applyProtection="1">
      <alignment horizontal="left" vertical="center" wrapText="1"/>
    </xf>
    <xf numFmtId="49" fontId="19" fillId="24" borderId="23" xfId="0" applyNumberFormat="1" applyFont="1" applyFill="1" applyBorder="1" applyAlignment="1">
      <alignment horizontal="center" wrapText="1" shrinkToFit="1"/>
    </xf>
    <xf numFmtId="49" fontId="19" fillId="24" borderId="33" xfId="0" applyNumberFormat="1" applyFont="1" applyFill="1" applyBorder="1" applyAlignment="1">
      <alignment horizontal="left" vertical="center" wrapText="1"/>
    </xf>
    <xf numFmtId="49" fontId="19" fillId="24" borderId="19" xfId="0" applyNumberFormat="1" applyFont="1" applyFill="1" applyBorder="1" applyAlignment="1">
      <alignment horizontal="center" wrapText="1" shrinkToFit="1"/>
    </xf>
    <xf numFmtId="49" fontId="19" fillId="24" borderId="30" xfId="0" applyNumberFormat="1" applyFont="1" applyFill="1" applyBorder="1" applyAlignment="1">
      <alignment horizontal="center" wrapText="1" shrinkToFit="1"/>
    </xf>
    <xf numFmtId="49" fontId="20" fillId="0" borderId="45" xfId="0" applyNumberFormat="1" applyFont="1" applyBorder="1" applyAlignment="1" applyProtection="1">
      <alignment horizontal="left" vertical="center" wrapText="1"/>
    </xf>
    <xf numFmtId="49" fontId="19" fillId="24" borderId="0" xfId="0" applyNumberFormat="1" applyFont="1" applyFill="1" applyAlignment="1">
      <alignment vertical="center"/>
    </xf>
    <xf numFmtId="4" fontId="19" fillId="0" borderId="46" xfId="0" applyNumberFormat="1" applyFont="1" applyBorder="1" applyAlignment="1" applyProtection="1">
      <alignment vertical="center" wrapText="1"/>
    </xf>
    <xf numFmtId="4" fontId="20" fillId="24" borderId="47" xfId="0" applyNumberFormat="1" applyFont="1" applyFill="1" applyBorder="1" applyAlignment="1">
      <alignment vertical="center" wrapText="1" shrinkToFi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0" borderId="31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 applyProtection="1">
      <alignment horizontal="left" vertical="center" wrapTex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15" xfId="0" applyNumberFormat="1" applyFont="1" applyFill="1" applyBorder="1" applyAlignment="1">
      <alignment vertical="center" wrapText="1"/>
    </xf>
    <xf numFmtId="4" fontId="20" fillId="24" borderId="13" xfId="0" applyNumberFormat="1" applyFont="1" applyFill="1" applyBorder="1" applyAlignment="1">
      <alignment horizontal="right"/>
    </xf>
    <xf numFmtId="4" fontId="20" fillId="24" borderId="14" xfId="0" applyNumberFormat="1" applyFont="1" applyFill="1" applyBorder="1" applyAlignment="1">
      <alignment horizontal="right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" fontId="19" fillId="0" borderId="50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20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52" xfId="0" applyNumberFormat="1" applyFont="1" applyBorder="1" applyAlignment="1" applyProtection="1">
      <alignment horizontal="left" vertical="center" wrapText="1"/>
    </xf>
    <xf numFmtId="49" fontId="19" fillId="24" borderId="53" xfId="0" applyNumberFormat="1" applyFont="1" applyFill="1" applyBorder="1" applyAlignment="1">
      <alignment horizontal="center" wrapText="1" shrinkToFit="1"/>
    </xf>
    <xf numFmtId="49" fontId="19" fillId="0" borderId="50" xfId="0" applyNumberFormat="1" applyFont="1" applyBorder="1" applyAlignment="1" applyProtection="1">
      <alignment horizontal="left" vertical="center" wrapText="1"/>
    </xf>
    <xf numFmtId="4" fontId="20" fillId="24" borderId="54" xfId="0" applyNumberFormat="1" applyFont="1" applyFill="1" applyBorder="1" applyAlignment="1">
      <alignment vertical="center" wrapText="1" shrinkToFit="1"/>
    </xf>
    <xf numFmtId="49" fontId="19" fillId="0" borderId="51" xfId="0" applyNumberFormat="1" applyFont="1" applyBorder="1" applyAlignment="1" applyProtection="1">
      <alignment horizontal="left" vertical="center" wrapText="1"/>
    </xf>
    <xf numFmtId="4" fontId="21" fillId="0" borderId="51" xfId="0" applyNumberFormat="1" applyFont="1" applyBorder="1" applyAlignment="1" applyProtection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7</xdr:col>
      <xdr:colOff>569911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2489656" y="8965406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32"/>
  <sheetViews>
    <sheetView showGridLines="0" tabSelected="1" view="pageBreakPreview" topLeftCell="A6" zoomScale="90" zoomScaleNormal="100" zoomScaleSheetLayoutView="90" workbookViewId="0">
      <selection activeCell="G8" sqref="G8"/>
    </sheetView>
  </sheetViews>
  <sheetFormatPr defaultRowHeight="20.25"/>
  <cols>
    <col min="1" max="1" width="49.42578125" style="1" customWidth="1"/>
    <col min="2" max="2" width="41.42578125" style="1" customWidth="1"/>
    <col min="3" max="4" width="25.140625" style="1" customWidth="1"/>
    <col min="5" max="128" width="9.140625" style="2"/>
    <col min="129" max="130" width="72.140625" style="2" hidden="1" customWidth="1"/>
    <col min="131" max="16384" width="9.140625" style="2"/>
  </cols>
  <sheetData>
    <row r="1" spans="1:130" ht="38.25" customHeight="1">
      <c r="D1" s="2" t="s">
        <v>54</v>
      </c>
    </row>
    <row r="2" spans="1:130" s="1" customFormat="1" ht="78" customHeight="1">
      <c r="A2" s="90" t="s">
        <v>80</v>
      </c>
      <c r="B2" s="90"/>
      <c r="C2" s="90"/>
      <c r="D2" s="90"/>
    </row>
    <row r="3" spans="1:130" s="1" customFormat="1" ht="28.5" customHeight="1">
      <c r="A3" s="91" t="s">
        <v>55</v>
      </c>
      <c r="B3" s="91"/>
      <c r="D3" s="3"/>
    </row>
    <row r="4" spans="1:130" s="1" customFormat="1" ht="30.75" customHeight="1" thickBot="1">
      <c r="A4" s="92" t="s">
        <v>5</v>
      </c>
      <c r="B4" s="92"/>
      <c r="C4" s="92"/>
      <c r="D4" s="4"/>
    </row>
    <row r="5" spans="1:130" ht="86.25" customHeight="1" thickBot="1">
      <c r="A5" s="8" t="s">
        <v>0</v>
      </c>
      <c r="B5" s="9" t="s">
        <v>6</v>
      </c>
      <c r="C5" s="9" t="s">
        <v>56</v>
      </c>
      <c r="D5" s="10" t="s">
        <v>38</v>
      </c>
    </row>
    <row r="6" spans="1:130" ht="24.75" customHeight="1" thickBot="1">
      <c r="A6" s="13">
        <v>1</v>
      </c>
      <c r="B6" s="11" t="s">
        <v>39</v>
      </c>
      <c r="C6" s="32" t="s">
        <v>10</v>
      </c>
      <c r="D6" s="33" t="s">
        <v>40</v>
      </c>
    </row>
    <row r="7" spans="1:130" s="12" customFormat="1" ht="39.75" customHeight="1" thickBot="1">
      <c r="A7" s="84" t="s">
        <v>1</v>
      </c>
      <c r="B7" s="11" t="s">
        <v>3</v>
      </c>
      <c r="C7" s="85">
        <f>SUM(C8:C16)</f>
        <v>5229591.01</v>
      </c>
      <c r="D7" s="86">
        <f>SUM(D8:D16)</f>
        <v>3953266.0999999996</v>
      </c>
    </row>
    <row r="8" spans="1:130" ht="45.75" customHeight="1">
      <c r="A8" s="88" t="s">
        <v>11</v>
      </c>
      <c r="B8" s="83" t="s">
        <v>12</v>
      </c>
      <c r="C8" s="89">
        <v>213000</v>
      </c>
      <c r="D8" s="89">
        <v>120456.56</v>
      </c>
      <c r="E8" s="6"/>
      <c r="F8" s="6"/>
      <c r="G8" s="10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</row>
    <row r="9" spans="1:130" ht="51" customHeight="1">
      <c r="A9" s="87" t="s">
        <v>13</v>
      </c>
      <c r="B9" s="7" t="s">
        <v>14</v>
      </c>
      <c r="C9" s="5">
        <v>7000</v>
      </c>
      <c r="D9" s="5">
        <v>4144.49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</row>
    <row r="10" spans="1:130" ht="45" customHeight="1">
      <c r="A10" s="87" t="s">
        <v>15</v>
      </c>
      <c r="B10" s="7" t="s">
        <v>16</v>
      </c>
      <c r="C10" s="5">
        <v>150000</v>
      </c>
      <c r="D10" s="5">
        <v>42076.21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</row>
    <row r="11" spans="1:130" ht="49.5" customHeight="1">
      <c r="A11" s="87" t="s">
        <v>41</v>
      </c>
      <c r="B11" s="7" t="s">
        <v>16</v>
      </c>
      <c r="C11" s="5">
        <v>470200</v>
      </c>
      <c r="D11" s="5">
        <v>255471.68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</row>
    <row r="12" spans="1:130" ht="57" customHeight="1">
      <c r="A12" s="87" t="s">
        <v>17</v>
      </c>
      <c r="B12" s="7" t="s">
        <v>18</v>
      </c>
      <c r="C12" s="5">
        <v>1000</v>
      </c>
      <c r="D12" s="5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</row>
    <row r="13" spans="1:130" ht="147.75" customHeight="1">
      <c r="A13" s="87" t="s">
        <v>19</v>
      </c>
      <c r="B13" s="7" t="s">
        <v>20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</row>
    <row r="14" spans="1:130" ht="77.25" customHeight="1">
      <c r="A14" s="99" t="s">
        <v>84</v>
      </c>
      <c r="B14" s="7" t="s">
        <v>83</v>
      </c>
      <c r="C14" s="5"/>
      <c r="D14" s="5">
        <v>13106.59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</row>
    <row r="15" spans="1:130" ht="40.5">
      <c r="A15" s="87" t="s">
        <v>49</v>
      </c>
      <c r="B15" s="7" t="s">
        <v>48</v>
      </c>
      <c r="C15" s="5">
        <v>237600</v>
      </c>
      <c r="D15" s="5">
        <v>237600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</row>
    <row r="16" spans="1:130" ht="107.25" customHeight="1">
      <c r="A16" s="87" t="s">
        <v>21</v>
      </c>
      <c r="B16" s="7" t="s">
        <v>22</v>
      </c>
      <c r="C16" s="5">
        <v>4150791.01</v>
      </c>
      <c r="D16" s="5">
        <v>3280410.57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1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showGridLines="0" view="pageBreakPreview" zoomScale="80" zoomScaleNormal="100" zoomScaleSheetLayoutView="80" workbookViewId="0">
      <selection activeCell="G1" sqref="G1:I1048576"/>
    </sheetView>
  </sheetViews>
  <sheetFormatPr defaultRowHeight="20.25"/>
  <cols>
    <col min="1" max="1" width="69.140625" style="77" customWidth="1"/>
    <col min="2" max="2" width="46.42578125" style="77" customWidth="1"/>
    <col min="3" max="4" width="35.85546875" style="77" customWidth="1"/>
    <col min="5" max="6" width="9.140625" style="45"/>
    <col min="7" max="7" width="17" style="45" customWidth="1"/>
    <col min="8" max="16384" width="9.140625" style="45"/>
  </cols>
  <sheetData>
    <row r="1" spans="1:10" ht="36.75" customHeight="1" thickBot="1">
      <c r="A1" s="93" t="s">
        <v>4</v>
      </c>
      <c r="B1" s="93"/>
      <c r="C1" s="93"/>
      <c r="D1" s="93"/>
    </row>
    <row r="2" spans="1:10" s="46" customFormat="1" ht="83.25" customHeight="1" thickBot="1">
      <c r="A2" s="8" t="s">
        <v>0</v>
      </c>
      <c r="B2" s="9" t="s">
        <v>6</v>
      </c>
      <c r="C2" s="9" t="s">
        <v>56</v>
      </c>
      <c r="D2" s="10" t="s">
        <v>38</v>
      </c>
    </row>
    <row r="3" spans="1:10" s="46" customFormat="1" ht="40.5" customHeight="1" thickBot="1">
      <c r="A3" s="47">
        <v>1</v>
      </c>
      <c r="B3" s="48" t="s">
        <v>39</v>
      </c>
      <c r="C3" s="49" t="s">
        <v>10</v>
      </c>
      <c r="D3" s="50" t="s">
        <v>40</v>
      </c>
    </row>
    <row r="4" spans="1:10" s="46" customFormat="1" ht="38.25" customHeight="1" thickBot="1">
      <c r="A4" s="51" t="s">
        <v>2</v>
      </c>
      <c r="B4" s="52" t="s">
        <v>3</v>
      </c>
      <c r="C4" s="53">
        <f>C5+C11+C13+C15+C19+C22+C24</f>
        <v>5394611.4199999999</v>
      </c>
      <c r="D4" s="53">
        <f>D5+D11+D13+D15+D19+D22+D24</f>
        <v>2101201.0099999998</v>
      </c>
    </row>
    <row r="5" spans="1:10" s="46" customFormat="1" ht="40.5" customHeight="1" thickBot="1">
      <c r="A5" s="54" t="s">
        <v>7</v>
      </c>
      <c r="B5" s="55" t="s">
        <v>8</v>
      </c>
      <c r="C5" s="56">
        <f>SUM(C6:C10)</f>
        <v>1452914.3900000001</v>
      </c>
      <c r="D5" s="56">
        <f>SUM(D6:D10)</f>
        <v>927420.69000000006</v>
      </c>
      <c r="E5" s="57"/>
      <c r="F5" s="57"/>
      <c r="G5" s="57"/>
      <c r="H5" s="57"/>
      <c r="I5" s="57"/>
      <c r="J5" s="57"/>
    </row>
    <row r="6" spans="1:10" ht="73.5" customHeight="1">
      <c r="A6" s="58" t="s">
        <v>9</v>
      </c>
      <c r="B6" s="59" t="s">
        <v>23</v>
      </c>
      <c r="C6" s="5">
        <v>561932.06000000006</v>
      </c>
      <c r="D6" s="5">
        <v>493076.42</v>
      </c>
      <c r="E6" s="60"/>
      <c r="F6" s="60"/>
      <c r="G6" s="60"/>
      <c r="H6" s="60"/>
      <c r="I6" s="60"/>
      <c r="J6" s="60"/>
    </row>
    <row r="7" spans="1:10" ht="94.5" customHeight="1">
      <c r="A7" s="61" t="s">
        <v>51</v>
      </c>
      <c r="B7" s="62" t="s">
        <v>50</v>
      </c>
      <c r="C7" s="63"/>
      <c r="D7" s="78"/>
      <c r="E7" s="60"/>
      <c r="F7" s="60"/>
      <c r="G7" s="60"/>
      <c r="H7" s="60"/>
      <c r="I7" s="60"/>
      <c r="J7" s="60"/>
    </row>
    <row r="8" spans="1:10" ht="95.25" customHeight="1">
      <c r="A8" s="61" t="s">
        <v>24</v>
      </c>
      <c r="B8" s="62" t="s">
        <v>25</v>
      </c>
      <c r="C8" s="5">
        <v>572370.69999999995</v>
      </c>
      <c r="D8" s="5">
        <v>370120.64</v>
      </c>
      <c r="E8" s="60"/>
      <c r="F8" s="60"/>
      <c r="G8" s="60"/>
      <c r="H8" s="60"/>
      <c r="I8" s="60"/>
      <c r="J8" s="60"/>
    </row>
    <row r="9" spans="1:10" ht="53.25" customHeight="1">
      <c r="A9" s="61" t="s">
        <v>42</v>
      </c>
      <c r="B9" s="62" t="s">
        <v>43</v>
      </c>
      <c r="C9" s="5"/>
      <c r="D9" s="5"/>
      <c r="E9" s="60"/>
      <c r="F9" s="60"/>
      <c r="G9" s="60"/>
      <c r="H9" s="60"/>
      <c r="I9" s="60"/>
      <c r="J9" s="60"/>
    </row>
    <row r="10" spans="1:10" ht="50.25" customHeight="1" thickBot="1">
      <c r="A10" s="64" t="s">
        <v>26</v>
      </c>
      <c r="B10" s="65" t="s">
        <v>27</v>
      </c>
      <c r="C10" s="5">
        <f>299611.63+19000</f>
        <v>318611.63</v>
      </c>
      <c r="D10" s="5">
        <v>64223.63</v>
      </c>
      <c r="E10" s="60"/>
      <c r="F10" s="60"/>
      <c r="G10" s="60"/>
      <c r="H10" s="60"/>
      <c r="I10" s="60"/>
      <c r="J10" s="60"/>
    </row>
    <row r="11" spans="1:10" ht="51.75" customHeight="1" thickBot="1">
      <c r="A11" s="66" t="s">
        <v>28</v>
      </c>
      <c r="B11" s="55" t="s">
        <v>29</v>
      </c>
      <c r="C11" s="67">
        <f>SUM(C12)</f>
        <v>100000</v>
      </c>
      <c r="D11" s="79">
        <f>SUM(D12)</f>
        <v>60354.25</v>
      </c>
      <c r="E11" s="60"/>
      <c r="F11" s="60"/>
      <c r="G11" s="60"/>
      <c r="H11" s="60"/>
      <c r="I11" s="60"/>
      <c r="J11" s="60"/>
    </row>
    <row r="12" spans="1:10" ht="48" customHeight="1" thickBot="1">
      <c r="A12" s="68" t="s">
        <v>30</v>
      </c>
      <c r="B12" s="69" t="s">
        <v>31</v>
      </c>
      <c r="C12" s="5">
        <v>100000</v>
      </c>
      <c r="D12" s="5">
        <v>60354.25</v>
      </c>
      <c r="E12" s="60"/>
      <c r="F12" s="60"/>
      <c r="G12" s="60"/>
      <c r="H12" s="60"/>
      <c r="I12" s="60"/>
      <c r="J12" s="60"/>
    </row>
    <row r="13" spans="1:10" ht="75.75" customHeight="1" thickBot="1">
      <c r="A13" s="70" t="s">
        <v>72</v>
      </c>
      <c r="B13" s="55" t="s">
        <v>73</v>
      </c>
      <c r="C13" s="67">
        <f>SUM(C14)</f>
        <v>15915.4</v>
      </c>
      <c r="D13" s="79">
        <f>SUM(D14)</f>
        <v>15915.4</v>
      </c>
      <c r="E13" s="60"/>
      <c r="F13" s="60"/>
      <c r="G13" s="60"/>
      <c r="H13" s="60"/>
      <c r="I13" s="60"/>
      <c r="J13" s="60"/>
    </row>
    <row r="14" spans="1:10" ht="75" customHeight="1" thickBot="1">
      <c r="A14" s="71" t="s">
        <v>52</v>
      </c>
      <c r="B14" s="72" t="s">
        <v>53</v>
      </c>
      <c r="C14" s="5">
        <v>15915.4</v>
      </c>
      <c r="D14" s="5">
        <v>15915.4</v>
      </c>
      <c r="E14" s="60"/>
      <c r="F14" s="60"/>
      <c r="G14" s="60"/>
      <c r="H14" s="60"/>
      <c r="I14" s="60"/>
      <c r="J14" s="60"/>
    </row>
    <row r="15" spans="1:10" ht="63.75" customHeight="1" thickBot="1">
      <c r="A15" s="66" t="s">
        <v>44</v>
      </c>
      <c r="B15" s="55" t="s">
        <v>45</v>
      </c>
      <c r="C15" s="67">
        <f>SUM(C16:C18)</f>
        <v>301362.67000000004</v>
      </c>
      <c r="D15" s="67">
        <f>SUM(D16:D18)</f>
        <v>141425.94</v>
      </c>
      <c r="E15" s="60"/>
      <c r="F15" s="60"/>
      <c r="G15" s="60"/>
      <c r="H15" s="60"/>
      <c r="I15" s="60"/>
      <c r="J15" s="60"/>
    </row>
    <row r="16" spans="1:10" ht="63.75" customHeight="1">
      <c r="A16" s="58" t="s">
        <v>79</v>
      </c>
      <c r="B16" s="75" t="s">
        <v>78</v>
      </c>
      <c r="C16" s="43"/>
      <c r="D16" s="44"/>
      <c r="E16" s="60"/>
      <c r="F16" s="60"/>
      <c r="G16" s="60"/>
      <c r="H16" s="60"/>
      <c r="I16" s="60"/>
      <c r="J16" s="60"/>
    </row>
    <row r="17" spans="1:10" ht="67.5" customHeight="1">
      <c r="A17" s="73" t="s">
        <v>46</v>
      </c>
      <c r="B17" s="74" t="s">
        <v>47</v>
      </c>
      <c r="C17" s="5">
        <v>238152.67</v>
      </c>
      <c r="D17" s="5">
        <v>78775.89</v>
      </c>
      <c r="E17" s="60"/>
      <c r="F17" s="60"/>
      <c r="G17" s="60"/>
      <c r="H17" s="60"/>
      <c r="I17" s="60"/>
      <c r="J17" s="60"/>
    </row>
    <row r="18" spans="1:10" ht="67.5" customHeight="1" thickBot="1">
      <c r="A18" s="82" t="s">
        <v>66</v>
      </c>
      <c r="B18" s="65" t="s">
        <v>67</v>
      </c>
      <c r="C18" s="5">
        <v>63210</v>
      </c>
      <c r="D18" s="5">
        <v>62650.05</v>
      </c>
      <c r="E18" s="60"/>
      <c r="F18" s="60"/>
      <c r="G18" s="60"/>
      <c r="H18" s="60"/>
      <c r="I18" s="60"/>
      <c r="J18" s="60"/>
    </row>
    <row r="19" spans="1:10" ht="48" customHeight="1" thickBot="1">
      <c r="A19" s="66" t="s">
        <v>32</v>
      </c>
      <c r="B19" s="55" t="s">
        <v>33</v>
      </c>
      <c r="C19" s="67">
        <f>SUM(C20:C21)</f>
        <v>3491418.96</v>
      </c>
      <c r="D19" s="79">
        <f>SUM(D20:D21)</f>
        <v>923084.73</v>
      </c>
      <c r="E19" s="60"/>
      <c r="F19" s="60"/>
      <c r="G19" s="60"/>
      <c r="H19" s="60"/>
      <c r="I19" s="60"/>
      <c r="J19" s="60"/>
    </row>
    <row r="20" spans="1:10" ht="41.25" customHeight="1">
      <c r="A20" s="58" t="s">
        <v>34</v>
      </c>
      <c r="B20" s="75" t="s">
        <v>35</v>
      </c>
      <c r="C20" s="43"/>
      <c r="D20" s="80"/>
      <c r="E20" s="60"/>
      <c r="F20" s="60"/>
      <c r="G20" s="60"/>
      <c r="H20" s="60"/>
      <c r="I20" s="60"/>
      <c r="J20" s="60"/>
    </row>
    <row r="21" spans="1:10" ht="51" customHeight="1" thickBot="1">
      <c r="A21" s="64" t="s">
        <v>36</v>
      </c>
      <c r="B21" s="65" t="s">
        <v>37</v>
      </c>
      <c r="C21" s="5">
        <v>3491418.96</v>
      </c>
      <c r="D21" s="5">
        <v>923084.73</v>
      </c>
      <c r="E21" s="60"/>
      <c r="F21" s="60"/>
      <c r="G21" s="60"/>
      <c r="H21" s="60"/>
      <c r="I21" s="60"/>
      <c r="J21" s="60"/>
    </row>
    <row r="22" spans="1:10" ht="45" customHeight="1" thickBot="1">
      <c r="A22" s="66" t="s">
        <v>70</v>
      </c>
      <c r="B22" s="55" t="s">
        <v>71</v>
      </c>
      <c r="C22" s="67"/>
      <c r="D22" s="67"/>
      <c r="E22" s="60"/>
      <c r="F22" s="60"/>
      <c r="G22" s="60"/>
      <c r="H22" s="60"/>
      <c r="I22" s="60"/>
      <c r="J22" s="60"/>
    </row>
    <row r="23" spans="1:10" ht="45" customHeight="1" thickBot="1">
      <c r="A23" s="76" t="s">
        <v>68</v>
      </c>
      <c r="B23" s="69" t="s">
        <v>69</v>
      </c>
      <c r="C23" s="5"/>
      <c r="D23" s="5"/>
      <c r="E23" s="60"/>
      <c r="F23" s="60"/>
      <c r="G23" s="60"/>
      <c r="H23" s="60"/>
      <c r="I23" s="60"/>
      <c r="J23" s="60"/>
    </row>
    <row r="24" spans="1:10" ht="45" customHeight="1" thickBot="1">
      <c r="A24" s="81" t="s">
        <v>75</v>
      </c>
      <c r="B24" s="69" t="s">
        <v>77</v>
      </c>
      <c r="C24" s="67">
        <f>SUM(C25)</f>
        <v>33000</v>
      </c>
      <c r="D24" s="98">
        <f>SUM(D25)</f>
        <v>33000</v>
      </c>
      <c r="E24" s="60"/>
      <c r="F24" s="60"/>
      <c r="G24" s="60"/>
      <c r="H24" s="60"/>
      <c r="I24" s="60"/>
      <c r="J24" s="60"/>
    </row>
    <row r="25" spans="1:10" ht="45" customHeight="1">
      <c r="A25" s="97" t="s">
        <v>82</v>
      </c>
      <c r="B25" s="74" t="s">
        <v>81</v>
      </c>
      <c r="C25" s="89">
        <v>33000</v>
      </c>
      <c r="D25" s="89">
        <v>33000</v>
      </c>
      <c r="E25" s="60"/>
      <c r="F25" s="60"/>
      <c r="G25" s="60"/>
      <c r="H25" s="60"/>
      <c r="I25" s="60"/>
      <c r="J25" s="60"/>
    </row>
    <row r="26" spans="1:10" ht="53.25" customHeight="1" thickBot="1">
      <c r="A26" s="95" t="s">
        <v>76</v>
      </c>
      <c r="B26" s="96" t="s">
        <v>74</v>
      </c>
      <c r="C26" s="5"/>
      <c r="D26" s="5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51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T9"/>
  <sheetViews>
    <sheetView view="pageBreakPreview" zoomScale="80" zoomScaleNormal="100" zoomScaleSheetLayoutView="80" workbookViewId="0">
      <selection activeCell="G13" sqref="G13"/>
    </sheetView>
  </sheetViews>
  <sheetFormatPr defaultRowHeight="20.25"/>
  <cols>
    <col min="1" max="1" width="48" style="21" customWidth="1"/>
    <col min="2" max="2" width="39.7109375" style="21" customWidth="1"/>
    <col min="3" max="4" width="22.5703125" style="21" customWidth="1"/>
    <col min="5" max="7" width="9.140625" style="2"/>
    <col min="8" max="8" width="18.42578125" style="2" customWidth="1"/>
    <col min="9" max="9" width="22.57031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4" t="s">
        <v>57</v>
      </c>
      <c r="B1" s="94"/>
      <c r="C1" s="94"/>
      <c r="D1" s="94"/>
    </row>
    <row r="2" spans="1:176" s="1" customFormat="1" ht="34.9" customHeight="1" thickBot="1">
      <c r="A2" s="14"/>
      <c r="B2" s="14"/>
      <c r="C2" s="14"/>
      <c r="D2" s="14"/>
    </row>
    <row r="3" spans="1:176" ht="61.5" thickBot="1">
      <c r="A3" s="22" t="s">
        <v>0</v>
      </c>
      <c r="B3" s="23" t="s">
        <v>58</v>
      </c>
      <c r="C3" s="24" t="s">
        <v>56</v>
      </c>
      <c r="D3" s="25" t="s">
        <v>38</v>
      </c>
    </row>
    <row r="4" spans="1:176" ht="30.75" customHeight="1" thickBot="1">
      <c r="A4" s="26">
        <v>1</v>
      </c>
      <c r="B4" s="27" t="s">
        <v>39</v>
      </c>
      <c r="C4" s="28" t="s">
        <v>10</v>
      </c>
      <c r="D4" s="29" t="s">
        <v>40</v>
      </c>
    </row>
    <row r="5" spans="1:176" s="12" customFormat="1" ht="48" customHeight="1" thickBot="1">
      <c r="A5" s="36" t="s">
        <v>59</v>
      </c>
      <c r="B5" s="37" t="s">
        <v>60</v>
      </c>
      <c r="C5" s="38">
        <f>H5</f>
        <v>-165020.41000000015</v>
      </c>
      <c r="D5" s="39">
        <f>I5</f>
        <v>1852065.0899999999</v>
      </c>
      <c r="E5" s="15"/>
      <c r="F5" s="15"/>
      <c r="G5" s="15"/>
      <c r="H5" s="31">
        <f>Доходы!C7-Расходы!C4</f>
        <v>-165020.41000000015</v>
      </c>
      <c r="I5" s="31">
        <f>Доходы!D7-Расходы!D4</f>
        <v>1852065.0899999999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ht="42" hidden="1" customHeight="1">
      <c r="A6" s="34" t="s">
        <v>61</v>
      </c>
      <c r="B6" s="35" t="s">
        <v>62</v>
      </c>
      <c r="C6" s="30">
        <v>0</v>
      </c>
      <c r="D6" s="30"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</row>
    <row r="7" spans="1:176" ht="48" customHeight="1" thickBot="1">
      <c r="A7" s="40" t="s">
        <v>63</v>
      </c>
      <c r="B7" s="41" t="s">
        <v>64</v>
      </c>
      <c r="C7" s="42">
        <f>H5</f>
        <v>-165020.41000000015</v>
      </c>
      <c r="D7" s="42">
        <f>I5</f>
        <v>1852065.0899999999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</row>
    <row r="8" spans="1:176" ht="42" customHeight="1" thickBot="1">
      <c r="A8" s="36" t="s">
        <v>65</v>
      </c>
      <c r="B8" s="37" t="s">
        <v>3</v>
      </c>
      <c r="C8" s="38">
        <f>H5</f>
        <v>-165020.41000000015</v>
      </c>
      <c r="D8" s="39">
        <f>I5</f>
        <v>1852065.0899999999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</row>
    <row r="9" spans="1:176" s="20" customFormat="1">
      <c r="A9" s="17"/>
      <c r="B9" s="18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2018-05-07T13:46:55Z</cp:lastPrinted>
  <dcterms:created xsi:type="dcterms:W3CDTF">2005-02-01T12:32:18Z</dcterms:created>
  <dcterms:modified xsi:type="dcterms:W3CDTF">2021-10-20T07:01:24Z</dcterms:modified>
</cp:coreProperties>
</file>