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15" i="2"/>
  <c r="D5"/>
  <c r="C5"/>
  <c r="D15"/>
  <c r="D24" l="1"/>
  <c r="C24"/>
  <c r="D13" l="1"/>
  <c r="D19"/>
  <c r="D11"/>
  <c r="C13"/>
  <c r="C19"/>
  <c r="C7" i="1"/>
  <c r="D7"/>
  <c r="D4" i="2" l="1"/>
  <c r="I5" i="3" s="1"/>
  <c r="D7" s="1"/>
  <c r="C11" i="2"/>
  <c r="C4" s="1"/>
  <c r="H5" i="3" l="1"/>
  <c r="C8" s="1"/>
  <c r="D5"/>
  <c r="D8"/>
  <c r="C7" l="1"/>
  <c r="C5"/>
</calcChain>
</file>

<file path=xl/sharedStrings.xml><?xml version="1.0" encoding="utf-8"?>
<sst xmlns="http://schemas.openxmlformats.org/spreadsheetml/2006/main" count="99" uniqueCount="83">
  <si>
    <t>Наименование показателя</t>
  </si>
  <si>
    <t>Доходы бюджета - ИТОГО</t>
  </si>
  <si>
    <t>Расходы бюджета - ИТОГО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</si>
  <si>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</si>
  <si>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</si>
  <si>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</si>
  <si>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</si>
  <si>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</si>
  <si>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</si>
  <si>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</si>
  <si>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</si>
  <si>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</si>
  <si>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</si>
  <si>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</si>
  <si>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</si>
  <si>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</si>
  <si>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</si>
  <si>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</si>
  <si>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</si>
  <si>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</si>
  <si>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</si>
  <si>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</si>
  <si>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</si>
  <si>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</si>
  <si>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</si>
  <si>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</si>
  <si>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</si>
  <si>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</si>
  <si>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</si>
  <si>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</si>
  <si>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</si>
  <si>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</si>
  <si>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</si>
  <si>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</si>
  <si>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</si>
  <si>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</si>
  <si>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</si>
  <si>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</si>
  <si>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</si>
  <si>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</si>
  <si>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</si>
  <si>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</si>
  <si>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</si>
  <si>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</si>
  <si>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</si>
  <si>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</si>
  <si>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</si>
  <si>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</si>
  <si>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</si>
  <si>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</si>
  <si>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</si>
  <si>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</si>
  <si>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</si>
  <si>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</si>
  <si>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</si>
  <si>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</si>
  <si>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</si>
  <si>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</si>
  <si>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</si>
  <si>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</si>
  <si>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</si>
  <si>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</si>
  <si>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</si>
  <si>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</si>
  <si>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</si>
  <si>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</si>
  <si>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</si>
  <si>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</si>
  <si>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экономики</t>
  </si>
  <si>
    <t>000 0412 0000000 000 000</t>
  </si>
  <si>
    <t>Культура</t>
  </si>
  <si>
    <t>000 0801 0000000 000 000</t>
  </si>
  <si>
    <t xml:space="preserve">КУЛЬТУРА </t>
  </si>
  <si>
    <t>000 0800 0000000 000 000</t>
  </si>
  <si>
    <t>НАЦИОНАЛЬНАЯ  БЕЗОПАСНОСТЬ И ПРАВООХРАНИТЕЛЬНАЯ И ДЕЯТЕЛЬНОСТЬ</t>
  </si>
  <si>
    <t>000 0300 0000000 000 000</t>
  </si>
  <si>
    <t>000 1403 0000000 000 000</t>
  </si>
  <si>
    <t>МЕЖБЮДЖЕТНЫЕ ТРАНСФЕРТЫ ОБЩЕГО ХАРАКТЕРА</t>
  </si>
  <si>
    <t>Прочие межбюджетные трансферты общего характера</t>
  </si>
  <si>
    <t>000 1000 0000000 000 000</t>
  </si>
  <si>
    <t>000 0402 0000000 000 000</t>
  </si>
  <si>
    <t>Водное хозяйство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</si>
  <si>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                                                                                         на 1 апреля  2020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</si>
</sst>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2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" fontId="19" fillId="0" borderId="27" xfId="0" applyNumberFormat="1" applyFont="1" applyBorder="1" applyAlignment="1" applyProtection="1">
      <alignment horizontal="right" vertical="center" wrapText="1"/>
    </xf>
    <xf numFmtId="4" fontId="19" fillId="0" borderId="26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29" xfId="0" applyNumberFormat="1" applyFont="1" applyFill="1" applyBorder="1" applyAlignment="1">
      <alignment horizontal="left" vertical="center" wrapText="1" indent="1" shrinkToFit="1"/>
    </xf>
    <xf numFmtId="49" fontId="19" fillId="24" borderId="24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0" xfId="0" applyNumberFormat="1" applyFont="1"/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wrapText="1"/>
    </xf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9" fillId="0" borderId="39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Alignment="1">
      <alignment wrapText="1"/>
    </xf>
    <xf numFmtId="49" fontId="20" fillId="24" borderId="13" xfId="0" applyNumberFormat="1" applyFont="1" applyFill="1" applyBorder="1" applyAlignment="1">
      <alignment horizontal="center" vertical="center"/>
    </xf>
    <xf numFmtId="49" fontId="20" fillId="24" borderId="14" xfId="0" applyNumberFormat="1" applyFont="1" applyFill="1" applyBorder="1" applyAlignment="1">
      <alignment horizontal="center" vertical="center"/>
    </xf>
    <xf numFmtId="49" fontId="19" fillId="0" borderId="37" xfId="0" applyNumberFormat="1" applyFont="1" applyBorder="1" applyAlignment="1">
      <alignment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" fontId="20" fillId="0" borderId="36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2" xfId="0" applyNumberFormat="1" applyFont="1" applyBorder="1" applyAlignment="1">
      <alignment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" fontId="19" fillId="0" borderId="44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5" xfId="0" applyNumberFormat="1" applyFont="1" applyBorder="1" applyAlignment="1" applyProtection="1">
      <alignment horizontal="right" vertical="center" wrapText="1"/>
    </xf>
    <xf numFmtId="4" fontId="19" fillId="0" borderId="46" xfId="0" applyNumberFormat="1" applyFont="1" applyBorder="1" applyAlignment="1" applyProtection="1">
      <alignment horizontal="right" vertical="center" wrapText="1"/>
    </xf>
    <xf numFmtId="4" fontId="19" fillId="0" borderId="47" xfId="0" applyNumberFormat="1" applyFont="1" applyBorder="1" applyAlignment="1" applyProtection="1">
      <alignment horizontal="right" vertical="center" wrapText="1"/>
    </xf>
    <xf numFmtId="49" fontId="19" fillId="24" borderId="0" xfId="0" applyNumberFormat="1" applyFont="1" applyFill="1"/>
    <xf numFmtId="49" fontId="20" fillId="24" borderId="0" xfId="0" applyNumberFormat="1" applyFont="1" applyFill="1"/>
    <xf numFmtId="49" fontId="20" fillId="24" borderId="25" xfId="0" applyNumberFormat="1" applyFont="1" applyFill="1" applyBorder="1" applyAlignment="1">
      <alignment horizontal="center" vertical="center"/>
    </xf>
    <xf numFmtId="49" fontId="20" fillId="24" borderId="18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17" xfId="0" applyNumberFormat="1" applyFont="1" applyFill="1" applyBorder="1" applyAlignment="1">
      <alignment horizontal="left" vertical="center"/>
    </xf>
    <xf numFmtId="49" fontId="20" fillId="24" borderId="18" xfId="0" applyNumberFormat="1" applyFont="1" applyFill="1" applyBorder="1" applyAlignment="1">
      <alignment horizontal="center"/>
    </xf>
    <xf numFmtId="4" fontId="20" fillId="24" borderId="20" xfId="0" applyNumberFormat="1" applyFont="1" applyFill="1" applyBorder="1" applyAlignment="1">
      <alignment horizontal="right"/>
    </xf>
    <xf numFmtId="0" fontId="20" fillId="24" borderId="15" xfId="0" applyNumberFormat="1" applyFont="1" applyFill="1" applyBorder="1" applyAlignment="1">
      <alignment horizontal="left" vertical="center" wrapText="1" shrinkToFit="1"/>
    </xf>
    <xf numFmtId="49" fontId="20" fillId="24" borderId="16" xfId="0" applyNumberFormat="1" applyFont="1" applyFill="1" applyBorder="1" applyAlignment="1">
      <alignment horizontal="center" wrapText="1" shrinkToFit="1"/>
    </xf>
    <xf numFmtId="4" fontId="20" fillId="24" borderId="21" xfId="0" applyNumberFormat="1" applyFont="1" applyFill="1" applyBorder="1" applyAlignment="1">
      <alignment vertical="center" wrapText="1" shrinkToFit="1"/>
    </xf>
    <xf numFmtId="49" fontId="20" fillId="24" borderId="0" xfId="0" applyNumberFormat="1" applyFont="1" applyFill="1" applyAlignment="1">
      <alignment wrapText="1" shrinkToFit="1"/>
    </xf>
    <xf numFmtId="0" fontId="19" fillId="24" borderId="30" xfId="0" applyNumberFormat="1" applyFont="1" applyFill="1" applyBorder="1" applyAlignment="1">
      <alignment horizontal="left" vertical="center" wrapText="1" shrinkToFit="1"/>
    </xf>
    <xf numFmtId="49" fontId="19" fillId="24" borderId="11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28" xfId="0" applyNumberFormat="1" applyFont="1" applyFill="1" applyBorder="1" applyAlignment="1">
      <alignment horizontal="left" vertical="center" wrapText="1" shrinkToFit="1"/>
    </xf>
    <xf numFmtId="49" fontId="19" fillId="24" borderId="12" xfId="0" applyNumberFormat="1" applyFont="1" applyFill="1" applyBorder="1" applyAlignment="1">
      <alignment horizontal="center" wrapText="1" shrinkToFit="1"/>
    </xf>
    <xf numFmtId="4" fontId="19" fillId="0" borderId="27" xfId="0" applyNumberFormat="1" applyFont="1" applyBorder="1" applyAlignment="1" applyProtection="1">
      <alignment vertical="center" wrapText="1"/>
    </xf>
    <xf numFmtId="0" fontId="19" fillId="24" borderId="29" xfId="0" applyNumberFormat="1" applyFont="1" applyFill="1" applyBorder="1" applyAlignment="1">
      <alignment horizontal="left" vertical="center" wrapText="1" shrinkToFit="1"/>
    </xf>
    <xf numFmtId="49" fontId="19" fillId="24" borderId="24" xfId="0" applyNumberFormat="1" applyFont="1" applyFill="1" applyBorder="1" applyAlignment="1">
      <alignment horizontal="center" wrapText="1" shrinkToFit="1"/>
    </xf>
    <xf numFmtId="0" fontId="20" fillId="24" borderId="32" xfId="0" applyNumberFormat="1" applyFont="1" applyFill="1" applyBorder="1" applyAlignment="1">
      <alignment horizontal="left" vertical="center" wrapText="1" shrinkToFit="1"/>
    </xf>
    <xf numFmtId="4" fontId="20" fillId="24" borderId="16" xfId="0" applyNumberFormat="1" applyFont="1" applyFill="1" applyBorder="1" applyAlignment="1">
      <alignment vertical="center" wrapText="1" shrinkToFit="1"/>
    </xf>
    <xf numFmtId="0" fontId="19" fillId="24" borderId="32" xfId="0" applyNumberFormat="1" applyFont="1" applyFill="1" applyBorder="1" applyAlignment="1">
      <alignment horizontal="left" vertical="center" wrapText="1" shrinkToFit="1"/>
    </xf>
    <xf numFmtId="49" fontId="19" fillId="24" borderId="16" xfId="0" applyNumberFormat="1" applyFont="1" applyFill="1" applyBorder="1" applyAlignment="1">
      <alignment horizontal="center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19" fillId="24" borderId="33" xfId="0" applyNumberFormat="1" applyFont="1" applyFill="1" applyBorder="1" applyAlignment="1" applyProtection="1">
      <alignment horizontal="left" vertical="center" wrapText="1"/>
    </xf>
    <xf numFmtId="49" fontId="19" fillId="24" borderId="23" xfId="0" applyNumberFormat="1" applyFont="1" applyFill="1" applyBorder="1" applyAlignment="1">
      <alignment horizontal="center" wrapText="1" shrinkToFit="1"/>
    </xf>
    <xf numFmtId="49" fontId="19" fillId="24" borderId="34" xfId="0" applyNumberFormat="1" applyFont="1" applyFill="1" applyBorder="1" applyAlignment="1">
      <alignment horizontal="left" vertical="center" wrapText="1"/>
    </xf>
    <xf numFmtId="49" fontId="19" fillId="24" borderId="19" xfId="0" applyNumberFormat="1" applyFont="1" applyFill="1" applyBorder="1" applyAlignment="1">
      <alignment horizontal="center" wrapText="1" shrinkToFit="1"/>
    </xf>
    <xf numFmtId="49" fontId="19" fillId="24" borderId="31" xfId="0" applyNumberFormat="1" applyFont="1" applyFill="1" applyBorder="1" applyAlignment="1">
      <alignment horizontal="center" wrapText="1" shrinkToFit="1"/>
    </xf>
    <xf numFmtId="49" fontId="20" fillId="0" borderId="48" xfId="0" applyNumberFormat="1" applyFont="1" applyBorder="1" applyAlignment="1" applyProtection="1">
      <alignment horizontal="left" vertical="center" wrapText="1"/>
    </xf>
    <xf numFmtId="49" fontId="19" fillId="24" borderId="0" xfId="0" applyNumberFormat="1" applyFont="1" applyFill="1" applyAlignment="1">
      <alignment vertical="center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4" fontId="20" fillId="24" borderId="18" xfId="0" applyNumberFormat="1" applyFont="1" applyFill="1" applyBorder="1" applyAlignment="1">
      <alignment horizontal="right"/>
    </xf>
    <xf numFmtId="4" fontId="20" fillId="24" borderId="22" xfId="0" applyNumberFormat="1" applyFont="1" applyFill="1" applyBorder="1" applyAlignment="1">
      <alignment horizontal="right"/>
    </xf>
    <xf numFmtId="4" fontId="19" fillId="0" borderId="49" xfId="0" applyNumberFormat="1" applyFont="1" applyBorder="1" applyAlignment="1" applyProtection="1">
      <alignment vertical="center" wrapText="1"/>
    </xf>
    <xf numFmtId="4" fontId="20" fillId="24" borderId="50" xfId="0" applyNumberFormat="1" applyFont="1" applyFill="1" applyBorder="1" applyAlignment="1">
      <alignment vertical="center" wrapText="1" shrinkToFit="1"/>
    </xf>
    <xf numFmtId="4" fontId="19" fillId="0" borderId="51" xfId="0" applyNumberFormat="1" applyFont="1" applyBorder="1" applyAlignment="1" applyProtection="1">
      <alignment horizontal="right" vertical="center" wrapText="1"/>
    </xf>
    <xf numFmtId="4" fontId="19" fillId="0" borderId="52" xfId="0" applyNumberFormat="1" applyFont="1" applyBorder="1" applyAlignment="1" applyProtection="1">
      <alignment horizontal="right" vertical="center" wrapText="1"/>
    </xf>
    <xf numFmtId="49" fontId="19" fillId="0" borderId="48" xfId="0" applyNumberFormat="1" applyFont="1" applyBorder="1" applyAlignment="1" applyProtection="1">
      <alignment horizontal="left" vertical="center" wrapText="1"/>
    </xf>
    <xf numFmtId="0" fontId="20" fillId="0" borderId="32" xfId="0" applyNumberFormat="1" applyFont="1" applyBorder="1" applyAlignment="1">
      <alignment vertical="center" wrapText="1"/>
    </xf>
    <xf numFmtId="49" fontId="19" fillId="0" borderId="53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20" fillId="24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8</xdr:col>
      <xdr:colOff>486568</xdr:colOff>
      <xdr:row>12</xdr:row>
      <xdr:rowOff>0</xdr:rowOff>
    </xdr:to>
    <xdr:grpSp>
      <xdr:nvGrpSpPr>
        <xdr:cNvPr id="2" name="Группа 1"/>
        <xdr:cNvGrpSpPr/>
      </xdr:nvGrpSpPr>
      <xdr:grpSpPr>
        <a:xfrm>
          <a:off x="12489656" y="8965406"/>
          <a:ext cx="2915443" cy="0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32"/>
  <sheetViews>
    <sheetView showGridLines="0" tabSelected="1" view="pageBreakPreview" zoomScale="90" zoomScaleNormal="100" zoomScaleSheetLayoutView="90" workbookViewId="0">
      <selection activeCell="I12" sqref="H12:I12"/>
    </sheetView>
  </sheetViews>
  <sheetFormatPr defaultRowHeight="20.25"/>
  <cols>
    <col min="1" max="1" width="49.42578125" style="1" customWidth="1"/>
    <col min="2" max="2" width="41.42578125" style="1" customWidth="1"/>
    <col min="3" max="4" width="25.140625" style="1" customWidth="1"/>
    <col min="5" max="133" width="9.140625" style="2"/>
    <col min="134" max="135" width="72.140625" style="2" hidden="1" customWidth="1"/>
    <col min="136" max="16384" width="9.140625" style="2"/>
  </cols>
  <sheetData>
    <row r="1" spans="1:135" ht="38.25" customHeight="1">
      <c r="D1" s="2" t="s">
        <v>56</v>
      </c>
    </row>
    <row r="2" spans="1:135" s="1" customFormat="1" ht="78" customHeight="1">
      <c r="A2" s="97" t="s">
        <v>82</v>
      </c>
      <c r="B2" s="97"/>
      <c r="C2" s="97"/>
      <c r="D2" s="97"/>
    </row>
    <row r="3" spans="1:135" s="1" customFormat="1" ht="28.5" customHeight="1">
      <c r="A3" s="98" t="s">
        <v>57</v>
      </c>
      <c r="B3" s="98"/>
      <c r="D3" s="3"/>
    </row>
    <row r="4" spans="1:135" s="1" customFormat="1" ht="30.75" customHeight="1" thickBot="1">
      <c r="A4" s="99" t="s">
        <v>5</v>
      </c>
      <c r="B4" s="99"/>
      <c r="C4" s="99"/>
      <c r="D4" s="4"/>
    </row>
    <row r="5" spans="1:135" ht="86.25" customHeight="1" thickBot="1">
      <c r="A5" s="14" t="s">
        <v>0</v>
      </c>
      <c r="B5" s="15" t="s">
        <v>6</v>
      </c>
      <c r="C5" s="15" t="s">
        <v>58</v>
      </c>
      <c r="D5" s="16" t="s">
        <v>40</v>
      </c>
    </row>
    <row r="6" spans="1:135" ht="24.75" customHeight="1" thickBot="1">
      <c r="A6" s="19">
        <v>1</v>
      </c>
      <c r="B6" s="17" t="s">
        <v>41</v>
      </c>
      <c r="C6" s="38" t="s">
        <v>10</v>
      </c>
      <c r="D6" s="39" t="s">
        <v>42</v>
      </c>
    </row>
    <row r="7" spans="1:135" s="18" customFormat="1" ht="39.75" customHeight="1" thickBot="1">
      <c r="A7" s="86" t="s">
        <v>1</v>
      </c>
      <c r="B7" s="87" t="s">
        <v>3</v>
      </c>
      <c r="C7" s="88">
        <f>SUM(C8:C16)</f>
        <v>2091900</v>
      </c>
      <c r="D7" s="89">
        <f>SUM(D8:D16)</f>
        <v>593164.05000000005</v>
      </c>
    </row>
    <row r="8" spans="1:135" ht="45.75" customHeight="1">
      <c r="A8" s="12" t="s">
        <v>11</v>
      </c>
      <c r="B8" s="13" t="s">
        <v>12</v>
      </c>
      <c r="C8" s="49">
        <v>209000</v>
      </c>
      <c r="D8" s="50">
        <v>52996.83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</row>
    <row r="9" spans="1:135" ht="51" customHeight="1">
      <c r="A9" s="8" t="s">
        <v>13</v>
      </c>
      <c r="B9" s="9" t="s">
        <v>14</v>
      </c>
      <c r="C9" s="5">
        <v>7000</v>
      </c>
      <c r="D9" s="6">
        <v>28863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</row>
    <row r="10" spans="1:135" ht="45" customHeight="1">
      <c r="A10" s="8" t="s">
        <v>15</v>
      </c>
      <c r="B10" s="9" t="s">
        <v>16</v>
      </c>
      <c r="C10" s="5">
        <v>150000</v>
      </c>
      <c r="D10" s="6">
        <v>1890.58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</row>
    <row r="11" spans="1:135" ht="49.5" customHeight="1">
      <c r="A11" s="8" t="s">
        <v>43</v>
      </c>
      <c r="B11" s="9" t="s">
        <v>16</v>
      </c>
      <c r="C11" s="5">
        <v>750000</v>
      </c>
      <c r="D11" s="6">
        <v>148158.64000000001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</row>
    <row r="12" spans="1:135" ht="57" customHeight="1">
      <c r="A12" s="8" t="s">
        <v>17</v>
      </c>
      <c r="B12" s="9" t="s">
        <v>18</v>
      </c>
      <c r="C12" s="5">
        <v>2000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</row>
    <row r="13" spans="1:135" ht="147.75" customHeight="1">
      <c r="A13" s="8" t="s">
        <v>19</v>
      </c>
      <c r="B13" s="9" t="s">
        <v>20</v>
      </c>
      <c r="C13" s="5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</row>
    <row r="14" spans="1:135" ht="77.25" customHeight="1">
      <c r="A14" s="8" t="s">
        <v>21</v>
      </c>
      <c r="B14" s="9" t="s">
        <v>22</v>
      </c>
      <c r="C14" s="5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</row>
    <row r="15" spans="1:135" ht="40.5">
      <c r="A15" s="8" t="s">
        <v>51</v>
      </c>
      <c r="B15" s="9" t="s">
        <v>50</v>
      </c>
      <c r="C15" s="5"/>
      <c r="D15" s="6">
        <v>123700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</row>
    <row r="16" spans="1:135" ht="107.25" customHeight="1" thickBot="1">
      <c r="A16" s="10" t="s">
        <v>23</v>
      </c>
      <c r="B16" s="11" t="s">
        <v>24</v>
      </c>
      <c r="C16" s="51">
        <v>973900</v>
      </c>
      <c r="D16" s="52">
        <v>237555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1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showGridLines="0" view="pageBreakPreview" topLeftCell="A2" zoomScale="80" zoomScaleNormal="100" zoomScaleSheetLayoutView="80" workbookViewId="0">
      <selection activeCell="F11" sqref="F11"/>
    </sheetView>
  </sheetViews>
  <sheetFormatPr defaultRowHeight="20.25"/>
  <cols>
    <col min="1" max="1" width="69.140625" style="85" customWidth="1"/>
    <col min="2" max="2" width="46.42578125" style="85" customWidth="1"/>
    <col min="3" max="4" width="35.85546875" style="85" customWidth="1"/>
    <col min="5" max="16384" width="9.140625" style="53"/>
  </cols>
  <sheetData>
    <row r="1" spans="1:19" ht="36.75" customHeight="1" thickBot="1">
      <c r="A1" s="100" t="s">
        <v>4</v>
      </c>
      <c r="B1" s="100"/>
      <c r="C1" s="100"/>
      <c r="D1" s="100"/>
    </row>
    <row r="2" spans="1:19" s="54" customFormat="1" ht="83.25" customHeight="1" thickBot="1">
      <c r="A2" s="14" t="s">
        <v>0</v>
      </c>
      <c r="B2" s="15" t="s">
        <v>6</v>
      </c>
      <c r="C2" s="15" t="s">
        <v>58</v>
      </c>
      <c r="D2" s="16" t="s">
        <v>40</v>
      </c>
    </row>
    <row r="3" spans="1:19" s="54" customFormat="1" ht="40.5" customHeight="1" thickBot="1">
      <c r="A3" s="55">
        <v>1</v>
      </c>
      <c r="B3" s="56" t="s">
        <v>41</v>
      </c>
      <c r="C3" s="57" t="s">
        <v>10</v>
      </c>
      <c r="D3" s="58" t="s">
        <v>42</v>
      </c>
    </row>
    <row r="4" spans="1:19" s="54" customFormat="1" ht="38.25" customHeight="1" thickBot="1">
      <c r="A4" s="59" t="s">
        <v>2</v>
      </c>
      <c r="B4" s="60" t="s">
        <v>3</v>
      </c>
      <c r="C4" s="61">
        <f>C5+C11+C13+C15+C19+C22+C24</f>
        <v>2185795.71</v>
      </c>
      <c r="D4" s="61">
        <f>D5+D11+D13+D15+D19+D22+D24</f>
        <v>361779.44</v>
      </c>
    </row>
    <row r="5" spans="1:19" s="54" customFormat="1" ht="40.5" customHeight="1" thickBot="1">
      <c r="A5" s="62" t="s">
        <v>7</v>
      </c>
      <c r="B5" s="63" t="s">
        <v>8</v>
      </c>
      <c r="C5" s="64">
        <f>SUM(C6:C10)</f>
        <v>1266302.73</v>
      </c>
      <c r="D5" s="64">
        <f>SUM(D6:D10)</f>
        <v>238025.01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ht="73.5" customHeight="1">
      <c r="A6" s="66" t="s">
        <v>9</v>
      </c>
      <c r="B6" s="67" t="s">
        <v>25</v>
      </c>
      <c r="C6" s="5">
        <v>460500</v>
      </c>
      <c r="D6" s="5">
        <v>82291.520000000004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ht="94.5" customHeight="1">
      <c r="A7" s="69" t="s">
        <v>53</v>
      </c>
      <c r="B7" s="70" t="s">
        <v>52</v>
      </c>
      <c r="C7" s="71"/>
      <c r="D7" s="9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ht="95.25" customHeight="1">
      <c r="A8" s="69" t="s">
        <v>26</v>
      </c>
      <c r="B8" s="70" t="s">
        <v>27</v>
      </c>
      <c r="C8" s="5">
        <v>472758</v>
      </c>
      <c r="D8" s="5">
        <v>80790.759999999995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9" ht="53.25" customHeight="1">
      <c r="A9" s="69" t="s">
        <v>44</v>
      </c>
      <c r="B9" s="70" t="s">
        <v>45</v>
      </c>
      <c r="C9" s="5"/>
      <c r="D9" s="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19" ht="50.25" customHeight="1" thickBot="1">
      <c r="A10" s="72" t="s">
        <v>28</v>
      </c>
      <c r="B10" s="73" t="s">
        <v>29</v>
      </c>
      <c r="C10" s="5">
        <v>333044.73</v>
      </c>
      <c r="D10" s="5">
        <v>74942.73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1:19" ht="51.75" customHeight="1" thickBot="1">
      <c r="A11" s="74" t="s">
        <v>30</v>
      </c>
      <c r="B11" s="63" t="s">
        <v>31</v>
      </c>
      <c r="C11" s="75">
        <f>SUM(C12)</f>
        <v>92100</v>
      </c>
      <c r="D11" s="91">
        <f>SUM(D12)</f>
        <v>8258.2999999999993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ht="48" customHeight="1" thickBot="1">
      <c r="A12" s="76" t="s">
        <v>32</v>
      </c>
      <c r="B12" s="77" t="s">
        <v>33</v>
      </c>
      <c r="C12" s="5">
        <v>92100</v>
      </c>
      <c r="D12" s="5">
        <v>8258.2999999999993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ht="75.75" customHeight="1" thickBot="1">
      <c r="A13" s="78" t="s">
        <v>74</v>
      </c>
      <c r="B13" s="63" t="s">
        <v>75</v>
      </c>
      <c r="C13" s="75">
        <f>SUM(C14)</f>
        <v>0</v>
      </c>
      <c r="D13" s="91">
        <f>SUM(D14)</f>
        <v>0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19" ht="75" customHeight="1" thickBot="1">
      <c r="A14" s="79" t="s">
        <v>54</v>
      </c>
      <c r="B14" s="80" t="s">
        <v>55</v>
      </c>
      <c r="C14" s="5"/>
      <c r="D14" s="9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ht="63.75" customHeight="1" thickBot="1">
      <c r="A15" s="74" t="s">
        <v>46</v>
      </c>
      <c r="B15" s="63" t="s">
        <v>47</v>
      </c>
      <c r="C15" s="75">
        <f>SUM(C16:C18)</f>
        <v>345933.76</v>
      </c>
      <c r="D15" s="75">
        <f>SUM(D16:D18)</f>
        <v>42834.46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63.75" customHeight="1">
      <c r="A16" s="66" t="s">
        <v>81</v>
      </c>
      <c r="B16" s="83" t="s">
        <v>80</v>
      </c>
      <c r="C16" s="49"/>
      <c r="D16" s="50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67.5" customHeight="1">
      <c r="A17" s="81" t="s">
        <v>48</v>
      </c>
      <c r="B17" s="82" t="s">
        <v>49</v>
      </c>
      <c r="C17" s="5">
        <v>333933.76</v>
      </c>
      <c r="D17" s="5">
        <v>42834.46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1:19" ht="67.5" customHeight="1" thickBot="1">
      <c r="A18" s="96" t="s">
        <v>68</v>
      </c>
      <c r="B18" s="73" t="s">
        <v>69</v>
      </c>
      <c r="C18" s="5">
        <v>12000</v>
      </c>
      <c r="D18" s="5">
        <v>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48" customHeight="1" thickBot="1">
      <c r="A19" s="74" t="s">
        <v>34</v>
      </c>
      <c r="B19" s="63" t="s">
        <v>35</v>
      </c>
      <c r="C19" s="75">
        <f>SUM(C20:C21)</f>
        <v>481459.22</v>
      </c>
      <c r="D19" s="91">
        <f>SUM(D20:D21)</f>
        <v>72661.67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ht="41.25" customHeight="1">
      <c r="A20" s="66" t="s">
        <v>36</v>
      </c>
      <c r="B20" s="83" t="s">
        <v>37</v>
      </c>
      <c r="C20" s="49"/>
      <c r="D20" s="9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1:19" ht="51" customHeight="1" thickBot="1">
      <c r="A21" s="72" t="s">
        <v>38</v>
      </c>
      <c r="B21" s="73" t="s">
        <v>39</v>
      </c>
      <c r="C21" s="5">
        <v>481459.22</v>
      </c>
      <c r="D21" s="5">
        <v>72661.67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45" customHeight="1" thickBot="1">
      <c r="A22" s="74" t="s">
        <v>72</v>
      </c>
      <c r="B22" s="63" t="s">
        <v>73</v>
      </c>
      <c r="C22" s="75"/>
      <c r="D22" s="75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45" customHeight="1" thickBot="1">
      <c r="A23" s="84" t="s">
        <v>70</v>
      </c>
      <c r="B23" s="77" t="s">
        <v>71</v>
      </c>
      <c r="C23" s="5"/>
      <c r="D23" s="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1:19" ht="45" customHeight="1" thickBot="1">
      <c r="A24" s="95" t="s">
        <v>77</v>
      </c>
      <c r="B24" s="77" t="s">
        <v>79</v>
      </c>
      <c r="C24" s="75">
        <f>SUM(C25:C26)</f>
        <v>0</v>
      </c>
      <c r="D24" s="91">
        <f>SUM(D25:D26)</f>
        <v>0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1:19" ht="53.25" customHeight="1" thickBot="1">
      <c r="A25" s="94" t="s">
        <v>78</v>
      </c>
      <c r="B25" s="77" t="s">
        <v>76</v>
      </c>
      <c r="C25" s="5"/>
      <c r="D25" s="5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51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T9"/>
  <sheetViews>
    <sheetView view="pageBreakPreview" zoomScale="80" zoomScaleNormal="100" zoomScaleSheetLayoutView="80" workbookViewId="0">
      <selection activeCell="G13" sqref="G13"/>
    </sheetView>
  </sheetViews>
  <sheetFormatPr defaultRowHeight="20.25"/>
  <cols>
    <col min="1" max="1" width="48" style="27" customWidth="1"/>
    <col min="2" max="2" width="39.7109375" style="27" customWidth="1"/>
    <col min="3" max="4" width="22.5703125" style="27" customWidth="1"/>
    <col min="5" max="7" width="9.140625" style="2"/>
    <col min="8" max="8" width="18.42578125" style="2" customWidth="1"/>
    <col min="9" max="9" width="22.57031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1" t="s">
        <v>59</v>
      </c>
      <c r="B1" s="101"/>
      <c r="C1" s="101"/>
      <c r="D1" s="101"/>
    </row>
    <row r="2" spans="1:176" s="1" customFormat="1" ht="34.9" customHeight="1" thickBot="1">
      <c r="A2" s="20"/>
      <c r="B2" s="20"/>
      <c r="C2" s="20"/>
      <c r="D2" s="20"/>
    </row>
    <row r="3" spans="1:176" ht="61.5" thickBot="1">
      <c r="A3" s="28" t="s">
        <v>0</v>
      </c>
      <c r="B3" s="29" t="s">
        <v>60</v>
      </c>
      <c r="C3" s="30" t="s">
        <v>58</v>
      </c>
      <c r="D3" s="31" t="s">
        <v>40</v>
      </c>
    </row>
    <row r="4" spans="1:176" ht="30.75" customHeight="1" thickBot="1">
      <c r="A4" s="32">
        <v>1</v>
      </c>
      <c r="B4" s="33" t="s">
        <v>41</v>
      </c>
      <c r="C4" s="34" t="s">
        <v>10</v>
      </c>
      <c r="D4" s="35" t="s">
        <v>42</v>
      </c>
    </row>
    <row r="5" spans="1:176" s="18" customFormat="1" ht="48" customHeight="1" thickBot="1">
      <c r="A5" s="42" t="s">
        <v>61</v>
      </c>
      <c r="B5" s="43" t="s">
        <v>62</v>
      </c>
      <c r="C5" s="44">
        <f>H5</f>
        <v>-93895.709999999963</v>
      </c>
      <c r="D5" s="45">
        <f>I5</f>
        <v>231384.61000000004</v>
      </c>
      <c r="E5" s="21"/>
      <c r="F5" s="21"/>
      <c r="G5" s="21"/>
      <c r="H5" s="37">
        <f>Доходы!C7-Расходы!C4</f>
        <v>-93895.709999999963</v>
      </c>
      <c r="I5" s="37">
        <f>Доходы!D7-Расходы!D4</f>
        <v>231384.61000000004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</row>
    <row r="6" spans="1:176" ht="42" hidden="1" customHeight="1">
      <c r="A6" s="40" t="s">
        <v>63</v>
      </c>
      <c r="B6" s="41" t="s">
        <v>64</v>
      </c>
      <c r="C6" s="36">
        <v>0</v>
      </c>
      <c r="D6" s="36">
        <v>0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</row>
    <row r="7" spans="1:176" ht="48" customHeight="1" thickBot="1">
      <c r="A7" s="46" t="s">
        <v>65</v>
      </c>
      <c r="B7" s="47" t="s">
        <v>66</v>
      </c>
      <c r="C7" s="48">
        <f>H5</f>
        <v>-93895.709999999963</v>
      </c>
      <c r="D7" s="48">
        <f>I5</f>
        <v>231384.61000000004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</row>
    <row r="8" spans="1:176" ht="42" customHeight="1" thickBot="1">
      <c r="A8" s="42" t="s">
        <v>67</v>
      </c>
      <c r="B8" s="43" t="s">
        <v>3</v>
      </c>
      <c r="C8" s="44">
        <f>H5</f>
        <v>-93895.709999999963</v>
      </c>
      <c r="D8" s="45">
        <f>I5</f>
        <v>231384.61000000004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</row>
    <row r="9" spans="1:176" s="26" customFormat="1">
      <c r="A9" s="23"/>
      <c r="B9" s="24"/>
      <c r="C9" s="25"/>
      <c r="D9" s="2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2018-05-07T13:46:55Z</cp:lastPrinted>
  <dcterms:created xsi:type="dcterms:W3CDTF">2005-02-01T12:32:18Z</dcterms:created>
  <dcterms:modified xsi:type="dcterms:W3CDTF">2020-05-14T13:43:39Z</dcterms:modified>
</cp:coreProperties>
</file>